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95" yWindow="45" windowWidth="18240" windowHeight="98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Sheet1!$1:$7</definedName>
  </definedNames>
  <calcPr calcId="145621"/>
</workbook>
</file>

<file path=xl/calcChain.xml><?xml version="1.0" encoding="utf-8"?>
<calcChain xmlns="http://schemas.openxmlformats.org/spreadsheetml/2006/main">
  <c r="K13" i="1" l="1"/>
  <c r="M13" i="1" s="1"/>
  <c r="J13" i="1"/>
  <c r="I13" i="1"/>
  <c r="K12" i="1"/>
  <c r="M12" i="1" s="1"/>
  <c r="J12" i="1"/>
  <c r="I12" i="1"/>
  <c r="K40" i="1" l="1"/>
  <c r="M40" i="1" s="1"/>
  <c r="J40" i="1"/>
  <c r="I40" i="1"/>
  <c r="L56" i="1" l="1"/>
  <c r="H56" i="1"/>
  <c r="K53" i="1" l="1"/>
  <c r="M53" i="1" s="1"/>
  <c r="J53" i="1"/>
  <c r="I53" i="1"/>
  <c r="I35" i="1"/>
  <c r="K35" i="1"/>
  <c r="M35" i="1" s="1"/>
  <c r="J35" i="1"/>
  <c r="K36" i="1" l="1"/>
  <c r="M36" i="1" s="1"/>
  <c r="J36" i="1"/>
  <c r="I36" i="1"/>
  <c r="K58" i="1" l="1"/>
  <c r="M58" i="1" s="1"/>
  <c r="J58" i="1"/>
  <c r="I58" i="1"/>
  <c r="I55" i="1"/>
  <c r="K55" i="1"/>
  <c r="M55" i="1" s="1"/>
  <c r="J55" i="1"/>
  <c r="K49" i="1" l="1"/>
  <c r="M49" i="1" s="1"/>
  <c r="J49" i="1"/>
  <c r="I49" i="1"/>
  <c r="K28" i="1" l="1"/>
  <c r="M28" i="1" s="1"/>
  <c r="J28" i="1"/>
  <c r="I28" i="1"/>
  <c r="K54" i="1"/>
  <c r="M54" i="1" s="1"/>
  <c r="J54" i="1"/>
  <c r="I54" i="1"/>
  <c r="K44" i="1"/>
  <c r="M44" i="1" s="1"/>
  <c r="J44" i="1"/>
  <c r="I44" i="1"/>
  <c r="K45" i="1"/>
  <c r="M45" i="1" s="1"/>
  <c r="J45" i="1"/>
  <c r="I45" i="1"/>
  <c r="I16" i="1"/>
  <c r="J16" i="1"/>
  <c r="K16" i="1"/>
  <c r="M16" i="1" s="1"/>
  <c r="K52" i="1"/>
  <c r="M52" i="1" s="1"/>
  <c r="J52" i="1"/>
  <c r="I52" i="1"/>
  <c r="K51" i="1"/>
  <c r="M51" i="1" s="1"/>
  <c r="J51" i="1"/>
  <c r="I51" i="1"/>
  <c r="K50" i="1"/>
  <c r="M50" i="1" s="1"/>
  <c r="J50" i="1"/>
  <c r="I50" i="1"/>
  <c r="K48" i="1"/>
  <c r="M48" i="1" s="1"/>
  <c r="J48" i="1"/>
  <c r="I48" i="1"/>
  <c r="K47" i="1"/>
  <c r="M47" i="1" s="1"/>
  <c r="J47" i="1"/>
  <c r="I47" i="1"/>
  <c r="K42" i="1"/>
  <c r="M42" i="1" s="1"/>
  <c r="J42" i="1"/>
  <c r="I42" i="1"/>
  <c r="K41" i="1"/>
  <c r="M41" i="1" s="1"/>
  <c r="J41" i="1"/>
  <c r="I41" i="1"/>
  <c r="K39" i="1"/>
  <c r="M39" i="1" s="1"/>
  <c r="J39" i="1"/>
  <c r="I39" i="1"/>
  <c r="K37" i="1"/>
  <c r="M37" i="1" s="1"/>
  <c r="J37" i="1"/>
  <c r="I37" i="1"/>
  <c r="K34" i="1"/>
  <c r="M34" i="1" s="1"/>
  <c r="J34" i="1"/>
  <c r="I34" i="1"/>
  <c r="K33" i="1"/>
  <c r="M33" i="1" s="1"/>
  <c r="J33" i="1"/>
  <c r="I33" i="1"/>
  <c r="K32" i="1"/>
  <c r="M32" i="1" s="1"/>
  <c r="J32" i="1"/>
  <c r="I32" i="1"/>
  <c r="K30" i="1"/>
  <c r="M30" i="1" s="1"/>
  <c r="J30" i="1"/>
  <c r="I30" i="1"/>
  <c r="K29" i="1"/>
  <c r="M29" i="1" s="1"/>
  <c r="J29" i="1"/>
  <c r="I29" i="1"/>
  <c r="K27" i="1"/>
  <c r="M27" i="1" s="1"/>
  <c r="J27" i="1"/>
  <c r="I27" i="1"/>
  <c r="K26" i="1"/>
  <c r="M26" i="1" s="1"/>
  <c r="J26" i="1"/>
  <c r="I26" i="1"/>
  <c r="K25" i="1"/>
  <c r="M25" i="1" s="1"/>
  <c r="J25" i="1"/>
  <c r="I25" i="1"/>
  <c r="K23" i="1"/>
  <c r="M23" i="1" s="1"/>
  <c r="J23" i="1"/>
  <c r="I23" i="1"/>
  <c r="K22" i="1"/>
  <c r="M22" i="1" s="1"/>
  <c r="J22" i="1"/>
  <c r="I22" i="1"/>
  <c r="K21" i="1"/>
  <c r="J21" i="1"/>
  <c r="I21" i="1"/>
  <c r="K20" i="1"/>
  <c r="M20" i="1" s="1"/>
  <c r="J20" i="1"/>
  <c r="I20" i="1"/>
  <c r="K19" i="1"/>
  <c r="M19" i="1" s="1"/>
  <c r="J19" i="1"/>
  <c r="I19" i="1"/>
  <c r="K18" i="1"/>
  <c r="M18" i="1" s="1"/>
  <c r="J18" i="1"/>
  <c r="I18" i="1"/>
  <c r="K17" i="1"/>
  <c r="M17" i="1" s="1"/>
  <c r="J17" i="1"/>
  <c r="I17" i="1"/>
  <c r="K15" i="1"/>
  <c r="M15" i="1" s="1"/>
  <c r="J15" i="1"/>
  <c r="I15" i="1"/>
  <c r="K14" i="1"/>
  <c r="M14" i="1" s="1"/>
  <c r="J14" i="1"/>
  <c r="I14" i="1"/>
  <c r="K10" i="1"/>
  <c r="M10" i="1" s="1"/>
  <c r="J10" i="1"/>
  <c r="I10" i="1"/>
  <c r="K9" i="1"/>
  <c r="J9" i="1"/>
  <c r="I9" i="1"/>
  <c r="J56" i="1" l="1"/>
  <c r="I56" i="1"/>
  <c r="M9" i="1"/>
  <c r="K56" i="1"/>
  <c r="M21" i="1"/>
  <c r="M56" i="1" l="1"/>
</calcChain>
</file>

<file path=xl/sharedStrings.xml><?xml version="1.0" encoding="utf-8"?>
<sst xmlns="http://schemas.openxmlformats.org/spreadsheetml/2006/main" count="185" uniqueCount="129">
  <si>
    <t>Don Lee Farms</t>
  </si>
  <si>
    <t>Commodity Calculator</t>
  </si>
  <si>
    <t>www.donleefarms.com</t>
  </si>
  <si>
    <r>
      <t xml:space="preserve">Enter Servings To Calculate LBS </t>
    </r>
    <r>
      <rPr>
        <b/>
        <u/>
        <sz val="9"/>
        <color indexed="10"/>
        <rFont val="Arial"/>
        <family val="2"/>
      </rPr>
      <t>OR</t>
    </r>
    <r>
      <rPr>
        <b/>
        <sz val="9"/>
        <color indexed="10"/>
        <rFont val="Arial"/>
        <family val="2"/>
      </rPr>
      <t xml:space="preserve"> Enter LBS TO Calculate Servings</t>
    </r>
  </si>
  <si>
    <t>LBS of Donated Food Per Case</t>
  </si>
  <si>
    <t>LBS of Donated Food Required</t>
  </si>
  <si>
    <t>Description</t>
  </si>
  <si>
    <t># of Servings Per Case</t>
  </si>
  <si>
    <t>Size</t>
  </si>
  <si>
    <t>DLF Case Weight</t>
  </si>
  <si>
    <t>Servings Required</t>
  </si>
  <si>
    <t>Cases Produced</t>
  </si>
  <si>
    <t>Kettle Cooked</t>
  </si>
  <si>
    <t>CNQK10500</t>
  </si>
  <si>
    <t>Reduced Fat, Reduced Sodium Spaghetti Sauce with Beef</t>
  </si>
  <si>
    <t>100154 (A594)</t>
  </si>
  <si>
    <t>CNQK12500</t>
  </si>
  <si>
    <t>Reduced Fat, Reduced Sodium Beef Taco Meat</t>
  </si>
  <si>
    <t>Beef Steak Items</t>
  </si>
  <si>
    <t>CNQ11400W</t>
  </si>
  <si>
    <t>2.25</t>
  </si>
  <si>
    <t>3.0</t>
  </si>
  <si>
    <t>CNQ161203</t>
  </si>
  <si>
    <t>CHARBROILED 100% BEEF STEAK, SEASONED</t>
  </si>
  <si>
    <t>1.2</t>
  </si>
  <si>
    <t>CNQ162253</t>
  </si>
  <si>
    <t>CNQ162403</t>
  </si>
  <si>
    <t>2.4</t>
  </si>
  <si>
    <t>CNQ163003</t>
  </si>
  <si>
    <t>180</t>
  </si>
  <si>
    <t>CNQ182003</t>
  </si>
  <si>
    <t>2.0</t>
  </si>
  <si>
    <t>Beef Patty Items</t>
  </si>
  <si>
    <t>CHARBROILED BEEF PATTY</t>
  </si>
  <si>
    <t>CNQ252253</t>
  </si>
  <si>
    <t>CHARBROILED MESQUITE BEEF PATTY</t>
  </si>
  <si>
    <t>CNQ252603</t>
  </si>
  <si>
    <t>192</t>
  </si>
  <si>
    <t>2.6</t>
  </si>
  <si>
    <t>CNQ262253</t>
  </si>
  <si>
    <t>240</t>
  </si>
  <si>
    <t>200</t>
  </si>
  <si>
    <t>2.5</t>
  </si>
  <si>
    <t>CNQ771203K</t>
  </si>
  <si>
    <t>LOW SODIUM BEEF SAUSAGE PATTY</t>
  </si>
  <si>
    <t>I.W. Sandwiches</t>
  </si>
  <si>
    <t>QCB328</t>
  </si>
  <si>
    <t>IND.WRAP SINGLE MINI CHEESEBURGER</t>
  </si>
  <si>
    <t>144</t>
  </si>
  <si>
    <t>QCB475</t>
  </si>
  <si>
    <t>IND.WRAP CLASSIC CHEESEBURGER</t>
  </si>
  <si>
    <t>75</t>
  </si>
  <si>
    <t>4.2</t>
  </si>
  <si>
    <t>QCB655</t>
  </si>
  <si>
    <t>IND.WRAP 2-PACK MINI CHEESEBURGER</t>
  </si>
  <si>
    <t>72</t>
  </si>
  <si>
    <t>QHB425</t>
  </si>
  <si>
    <t>IND.WRAP CLASSIC BURGER</t>
  </si>
  <si>
    <t>4.25</t>
  </si>
  <si>
    <t xml:space="preserve">Beef Crumble Items </t>
  </si>
  <si>
    <t>CNQ15401</t>
  </si>
  <si>
    <t>BEEF CRUMBLES UNSEASONED</t>
  </si>
  <si>
    <t>320</t>
  </si>
  <si>
    <t>CNQ80104</t>
  </si>
  <si>
    <t>BEEF CRUMBLES</t>
  </si>
  <si>
    <t>284</t>
  </si>
  <si>
    <t>CNQ85104</t>
  </si>
  <si>
    <t>BEEF TACO CRUMBLES</t>
  </si>
  <si>
    <t xml:space="preserve">Beef Specialty Items </t>
  </si>
  <si>
    <t>CNQ26053K</t>
  </si>
  <si>
    <t>LOW SODIUM BEEF MEATBALLS</t>
  </si>
  <si>
    <t>220</t>
  </si>
  <si>
    <t>2.2</t>
  </si>
  <si>
    <t>CNQ28053VS</t>
  </si>
  <si>
    <t>BEEF MEATBALLS</t>
  </si>
  <si>
    <t>CNQ512403</t>
  </si>
  <si>
    <t>BEEF B.B.Q. RIB PATTY</t>
  </si>
  <si>
    <t>CNQ752503</t>
  </si>
  <si>
    <t>SALISBURY STEAK</t>
  </si>
  <si>
    <t>CNQTD0753</t>
  </si>
  <si>
    <t>160</t>
  </si>
  <si>
    <t xml:space="preserve">Beef Breaded Items </t>
  </si>
  <si>
    <t>CNQ63103</t>
  </si>
  <si>
    <t>WHOLE GRAIN BREADED BEEF FINGERS</t>
  </si>
  <si>
    <t>CNQ633803</t>
  </si>
  <si>
    <t>WHOLE GRAIN BREADED BEEF PATTTY</t>
  </si>
  <si>
    <t>130</t>
  </si>
  <si>
    <t>3.8</t>
  </si>
  <si>
    <t>CNQ152253</t>
  </si>
  <si>
    <t>CNQ153003</t>
  </si>
  <si>
    <t>Charbroiled 100% Beef Steak</t>
  </si>
  <si>
    <t>CNQ182403</t>
  </si>
  <si>
    <t>CNQ183003</t>
  </si>
  <si>
    <t>Charbroiled 100% Beef Steak w/foil wrapper</t>
  </si>
  <si>
    <t>LOW SODIUM, Charbroiled 100% Beef Steak, Lightly Seasoned</t>
  </si>
  <si>
    <t>REDUCED SODIUM Charbroiled 100% Beef Steak</t>
  </si>
  <si>
    <t>CNQ262253K</t>
  </si>
  <si>
    <t>CNQ262403K</t>
  </si>
  <si>
    <t>CNQ263003K</t>
  </si>
  <si>
    <t>LOW SODIUM Signature Charbroiled Beef Patty</t>
  </si>
  <si>
    <t>BEEF TOTALS:</t>
  </si>
  <si>
    <t>LBS of Donated Food Available</t>
  </si>
  <si>
    <t>Cases Required</t>
  </si>
  <si>
    <t>Servings Produced</t>
  </si>
  <si>
    <t>Commodity Beef</t>
  </si>
  <si>
    <t>Code</t>
  </si>
  <si>
    <t>CNQ19053</t>
  </si>
  <si>
    <t>ALL-BEEF MEATBALLS</t>
  </si>
  <si>
    <t>CNQM213003</t>
  </si>
  <si>
    <t>BEEF &amp; MUSHROOM PATTY</t>
  </si>
  <si>
    <t>QTHB301</t>
  </si>
  <si>
    <t>POULTRY ITEMS</t>
  </si>
  <si>
    <t>GRILLED TURKEY PATTY</t>
  </si>
  <si>
    <t>QSC225B</t>
  </si>
  <si>
    <t>BEEF SAUSAGE &amp; CHEESE BREAKFAST SANDWICH</t>
  </si>
  <si>
    <t>REDUCED SODIUM &amp; FAT Signature Charbroiled Beef Patty</t>
  </si>
  <si>
    <t>QSB295</t>
  </si>
  <si>
    <t>IND. WRAP BEEF SAUSAGE BREAKFAST BISCUIT</t>
  </si>
  <si>
    <t>100154(A594)</t>
  </si>
  <si>
    <t>BEEF TERIYAKI DUNKERS</t>
  </si>
  <si>
    <t>CNQ72302</t>
  </si>
  <si>
    <t>PANCAKE &amp; BEEF SAUSAGE ON A STICK</t>
  </si>
  <si>
    <t>CNQ21104</t>
  </si>
  <si>
    <t>BEEF PATTY CRUMBLE</t>
  </si>
  <si>
    <t>CNQ092253</t>
  </si>
  <si>
    <t xml:space="preserve">Backyard Griller Charbroiled Beef Steak </t>
  </si>
  <si>
    <t>CNQ093003</t>
  </si>
  <si>
    <t>2020-2021</t>
  </si>
  <si>
    <t>Updated 12/10/19,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</si>
</sst>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indexed="57"/>
      <name val="Arial"/>
      <family val="2"/>
    </font>
    <font>
      <sz val="10"/>
      <color theme="1"/>
      <name val="Arial"/>
      <family val="2"/>
    </font>
    <font>
      <b/>
      <sz val="9"/>
      <color indexed="10"/>
      <name val="Arial"/>
      <family val="2"/>
    </font>
    <font>
      <b/>
      <u/>
      <sz val="9"/>
      <color indexed="10"/>
      <name val="Arial"/>
      <family val="2"/>
    </font>
    <font>
      <b/>
      <u/>
      <sz val="10"/>
      <color indexed="57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rgb="FF00B05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b/>
      <u/>
      <sz val="8"/>
      <color indexed="57"/>
      <name val="Arial"/>
      <family val="2"/>
    </font>
    <font>
      <b/>
      <sz val="12"/>
      <color indexed="57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Protection="1"/>
    <xf numFmtId="0" fontId="0" fillId="0" borderId="0" xfId="0" applyProtection="1"/>
    <xf numFmtId="14" fontId="1" fillId="3" borderId="0" xfId="0" applyNumberFormat="1" applyFon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14" fontId="1" fillId="3" borderId="0" xfId="0" applyNumberFormat="1" applyFont="1" applyFill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2" fontId="5" fillId="0" borderId="0" xfId="0" applyNumberFormat="1" applyFont="1" applyBorder="1" applyAlignment="1" applyProtection="1">
      <alignment horizontal="center" wrapText="1"/>
    </xf>
    <xf numFmtId="0" fontId="6" fillId="0" borderId="0" xfId="0" applyFont="1" applyBorder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Alignment="1" applyProtection="1">
      <alignment horizontal="center"/>
    </xf>
    <xf numFmtId="0" fontId="12" fillId="0" borderId="0" xfId="0" applyFont="1" applyBorder="1" applyProtection="1"/>
    <xf numFmtId="0" fontId="11" fillId="3" borderId="0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wrapText="1"/>
    </xf>
    <xf numFmtId="2" fontId="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Border="1" applyProtection="1"/>
    <xf numFmtId="0" fontId="10" fillId="0" borderId="0" xfId="0" applyFont="1" applyBorder="1" applyProtection="1"/>
    <xf numFmtId="2" fontId="2" fillId="0" borderId="0" xfId="0" applyNumberFormat="1" applyFont="1" applyFill="1" applyAlignment="1" applyProtection="1">
      <alignment horizontal="center"/>
    </xf>
    <xf numFmtId="0" fontId="13" fillId="0" borderId="0" xfId="0" applyFont="1" applyBorder="1" applyProtection="1"/>
    <xf numFmtId="0" fontId="12" fillId="0" borderId="0" xfId="0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center"/>
    </xf>
    <xf numFmtId="0" fontId="17" fillId="0" borderId="0" xfId="0" applyFont="1" applyProtection="1"/>
    <xf numFmtId="0" fontId="18" fillId="0" borderId="0" xfId="0" applyFont="1" applyProtection="1"/>
    <xf numFmtId="0" fontId="2" fillId="0" borderId="0" xfId="0" applyFont="1" applyProtection="1"/>
    <xf numFmtId="0" fontId="19" fillId="0" borderId="0" xfId="0" applyFont="1" applyProtection="1"/>
    <xf numFmtId="2" fontId="9" fillId="0" borderId="0" xfId="0" applyNumberFormat="1" applyFont="1" applyFill="1" applyAlignment="1" applyProtection="1">
      <alignment horizontal="center"/>
    </xf>
    <xf numFmtId="3" fontId="2" fillId="0" borderId="0" xfId="0" applyNumberFormat="1" applyFont="1" applyProtection="1"/>
    <xf numFmtId="0" fontId="8" fillId="0" borderId="0" xfId="0" applyFont="1" applyFill="1" applyBorder="1" applyProtection="1"/>
    <xf numFmtId="0" fontId="2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/>
    </xf>
    <xf numFmtId="3" fontId="5" fillId="0" borderId="4" xfId="0" applyNumberFormat="1" applyFont="1" applyBorder="1" applyAlignment="1" applyProtection="1">
      <alignment horizontal="center" wrapText="1"/>
    </xf>
    <xf numFmtId="3" fontId="5" fillId="0" borderId="0" xfId="0" applyNumberFormat="1" applyFont="1" applyBorder="1" applyAlignment="1" applyProtection="1">
      <alignment horizontal="center" wrapText="1"/>
    </xf>
    <xf numFmtId="3" fontId="5" fillId="0" borderId="3" xfId="0" applyNumberFormat="1" applyFont="1" applyBorder="1" applyAlignment="1" applyProtection="1">
      <alignment horizontal="center" wrapText="1"/>
    </xf>
    <xf numFmtId="3" fontId="6" fillId="2" borderId="5" xfId="0" applyNumberFormat="1" applyFont="1" applyFill="1" applyBorder="1" applyAlignment="1" applyProtection="1">
      <alignment horizontal="center" shrinkToFit="1"/>
      <protection locked="0"/>
    </xf>
    <xf numFmtId="3" fontId="2" fillId="0" borderId="6" xfId="0" applyNumberFormat="1" applyFont="1" applyBorder="1" applyAlignment="1" applyProtection="1">
      <alignment horizontal="center" shrinkToFit="1"/>
    </xf>
    <xf numFmtId="3" fontId="2" fillId="0" borderId="7" xfId="0" applyNumberFormat="1" applyFont="1" applyBorder="1" applyAlignment="1" applyProtection="1">
      <alignment horizontal="center" shrinkToFit="1"/>
    </xf>
    <xf numFmtId="3" fontId="2" fillId="0" borderId="13" xfId="0" applyNumberFormat="1" applyFont="1" applyBorder="1" applyAlignment="1" applyProtection="1">
      <alignment horizontal="center" shrinkToFit="1"/>
    </xf>
    <xf numFmtId="3" fontId="6" fillId="2" borderId="8" xfId="0" applyNumberFormat="1" applyFont="1" applyFill="1" applyBorder="1" applyAlignment="1" applyProtection="1">
      <alignment horizontal="center" shrinkToFit="1"/>
      <protection locked="0"/>
    </xf>
    <xf numFmtId="3" fontId="2" fillId="0" borderId="9" xfId="0" applyNumberFormat="1" applyFont="1" applyBorder="1" applyAlignment="1" applyProtection="1">
      <alignment horizontal="center" shrinkToFit="1"/>
    </xf>
    <xf numFmtId="3" fontId="2" fillId="0" borderId="0" xfId="0" applyNumberFormat="1" applyFont="1" applyBorder="1" applyAlignment="1" applyProtection="1">
      <alignment horizontal="center" shrinkToFit="1"/>
    </xf>
    <xf numFmtId="3" fontId="2" fillId="0" borderId="3" xfId="0" applyNumberFormat="1" applyFont="1" applyBorder="1" applyAlignment="1" applyProtection="1">
      <alignment horizontal="center" shrinkToFit="1"/>
    </xf>
    <xf numFmtId="3" fontId="6" fillId="2" borderId="10" xfId="0" applyNumberFormat="1" applyFont="1" applyFill="1" applyBorder="1" applyAlignment="1" applyProtection="1">
      <alignment horizontal="center" shrinkToFit="1"/>
      <protection locked="0"/>
    </xf>
    <xf numFmtId="3" fontId="6" fillId="2" borderId="11" xfId="0" applyNumberFormat="1" applyFont="1" applyFill="1" applyBorder="1" applyAlignment="1" applyProtection="1">
      <alignment horizontal="center" shrinkToFit="1"/>
      <protection locked="0"/>
    </xf>
    <xf numFmtId="3" fontId="12" fillId="0" borderId="0" xfId="0" applyNumberFormat="1" applyFont="1" applyBorder="1" applyAlignment="1" applyProtection="1">
      <alignment shrinkToFit="1"/>
      <protection locked="0"/>
    </xf>
    <xf numFmtId="3" fontId="8" fillId="2" borderId="10" xfId="0" applyNumberFormat="1" applyFont="1" applyFill="1" applyBorder="1" applyAlignment="1" applyProtection="1">
      <alignment horizontal="center" shrinkToFit="1"/>
      <protection locked="0"/>
    </xf>
    <xf numFmtId="3" fontId="9" fillId="0" borderId="0" xfId="0" applyNumberFormat="1" applyFont="1" applyBorder="1" applyAlignment="1" applyProtection="1">
      <alignment horizontal="center" shrinkToFit="1"/>
    </xf>
    <xf numFmtId="3" fontId="9" fillId="0" borderId="3" xfId="0" applyNumberFormat="1" applyFont="1" applyBorder="1" applyAlignment="1" applyProtection="1">
      <alignment horizontal="center" shrinkToFit="1"/>
    </xf>
    <xf numFmtId="3" fontId="8" fillId="2" borderId="11" xfId="0" applyNumberFormat="1" applyFont="1" applyFill="1" applyBorder="1" applyAlignment="1" applyProtection="1">
      <alignment horizontal="center" shrinkToFit="1"/>
      <protection locked="0"/>
    </xf>
    <xf numFmtId="3" fontId="6" fillId="2" borderId="19" xfId="0" applyNumberFormat="1" applyFont="1" applyFill="1" applyBorder="1" applyAlignment="1" applyProtection="1">
      <alignment horizontal="center" shrinkToFit="1"/>
      <protection locked="0"/>
    </xf>
    <xf numFmtId="3" fontId="2" fillId="4" borderId="1" xfId="0" applyNumberFormat="1" applyFont="1" applyFill="1" applyBorder="1" applyAlignment="1" applyProtection="1">
      <alignment horizontal="center" shrinkToFit="1"/>
      <protection locked="0"/>
    </xf>
    <xf numFmtId="3" fontId="6" fillId="2" borderId="15" xfId="0" applyNumberFormat="1" applyFont="1" applyFill="1" applyBorder="1" applyAlignment="1" applyProtection="1">
      <alignment horizontal="center" shrinkToFit="1"/>
      <protection locked="0"/>
    </xf>
    <xf numFmtId="3" fontId="2" fillId="0" borderId="12" xfId="0" applyNumberFormat="1" applyFont="1" applyBorder="1" applyAlignment="1" applyProtection="1">
      <alignment horizontal="center" shrinkToFit="1"/>
    </xf>
    <xf numFmtId="3" fontId="2" fillId="0" borderId="16" xfId="0" applyNumberFormat="1" applyFont="1" applyBorder="1" applyAlignment="1" applyProtection="1">
      <alignment horizontal="center" shrinkToFit="1"/>
    </xf>
    <xf numFmtId="3" fontId="6" fillId="2" borderId="18" xfId="0" applyNumberFormat="1" applyFont="1" applyFill="1" applyBorder="1" applyAlignment="1" applyProtection="1">
      <alignment horizontal="center" shrinkToFit="1"/>
      <protection locked="0"/>
    </xf>
    <xf numFmtId="3" fontId="12" fillId="0" borderId="0" xfId="0" applyNumberFormat="1" applyFont="1" applyAlignment="1" applyProtection="1">
      <alignment shrinkToFit="1"/>
    </xf>
    <xf numFmtId="3" fontId="12" fillId="0" borderId="0" xfId="0" applyNumberFormat="1" applyFont="1" applyProtection="1"/>
    <xf numFmtId="3" fontId="2" fillId="0" borderId="0" xfId="0" applyNumberFormat="1" applyFont="1" applyBorder="1" applyAlignment="1" applyProtection="1">
      <alignment horizontal="center" shrinkToFit="1"/>
      <protection locked="0"/>
    </xf>
    <xf numFmtId="14" fontId="20" fillId="3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2" fontId="16" fillId="3" borderId="0" xfId="0" applyNumberFormat="1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wrapText="1"/>
    </xf>
    <xf numFmtId="3" fontId="16" fillId="3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wrapText="1"/>
    </xf>
    <xf numFmtId="0" fontId="16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center" wrapText="1"/>
    </xf>
    <xf numFmtId="2" fontId="5" fillId="3" borderId="0" xfId="0" applyNumberFormat="1" applyFont="1" applyFill="1" applyBorder="1" applyAlignment="1" applyProtection="1">
      <alignment horizontal="center" vertical="center" wrapText="1"/>
    </xf>
    <xf numFmtId="3" fontId="3" fillId="3" borderId="17" xfId="0" applyNumberFormat="1" applyFont="1" applyFill="1" applyBorder="1" applyAlignment="1" applyProtection="1">
      <alignment horizontal="center"/>
    </xf>
    <xf numFmtId="3" fontId="3" fillId="3" borderId="1" xfId="0" applyNumberFormat="1" applyFont="1" applyFill="1" applyBorder="1" applyAlignment="1" applyProtection="1">
      <alignment horizontal="center"/>
    </xf>
    <xf numFmtId="3" fontId="3" fillId="3" borderId="2" xfId="0" applyNumberFormat="1" applyFont="1" applyFill="1" applyBorder="1" applyAlignment="1" applyProtection="1">
      <alignment horizontal="center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7" xfId="0" applyNumberFormat="1" applyFont="1" applyFill="1" applyBorder="1" applyAlignment="1" applyProtection="1">
      <alignment horizontal="center" vertical="center" wrapText="1"/>
    </xf>
    <xf numFmtId="3" fontId="5" fillId="3" borderId="3" xfId="0" applyNumberFormat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3" fontId="15" fillId="3" borderId="14" xfId="0" applyNumberFormat="1" applyFont="1" applyFill="1" applyBorder="1" applyAlignment="1" applyProtection="1">
      <alignment horizontal="center" vertical="center" wrapText="1"/>
    </xf>
    <xf numFmtId="3" fontId="15" fillId="3" borderId="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workbookViewId="0">
      <pane xSplit="1" ySplit="8" topLeftCell="B20" activePane="bottomRight" state="frozen"/>
      <selection pane="topRight" activeCell="B1" sqref="B1"/>
      <selection pane="bottomLeft" activeCell="A9" sqref="A9"/>
      <selection pane="bottomRight" activeCell="G23" sqref="G23"/>
    </sheetView>
  </sheetViews>
  <sheetFormatPr defaultColWidth="8.85546875" defaultRowHeight="15" x14ac:dyDescent="0.25"/>
  <cols>
    <col min="1" max="1" width="15.5703125" style="34" customWidth="1"/>
    <col min="2" max="2" width="54.28515625" style="16" bestFit="1" customWidth="1"/>
    <col min="3" max="3" width="11.28515625" style="16" bestFit="1" customWidth="1"/>
    <col min="4" max="4" width="8.85546875" style="35" bestFit="1" customWidth="1"/>
    <col min="5" max="5" width="4.7109375" style="36" bestFit="1" customWidth="1"/>
    <col min="6" max="6" width="7.28515625" style="35" bestFit="1" customWidth="1"/>
    <col min="7" max="7" width="8.85546875" style="3"/>
    <col min="8" max="13" width="9.7109375" style="71" customWidth="1"/>
    <col min="14" max="23" width="8.85546875" style="3"/>
    <col min="24" max="16384" width="8.85546875" style="4"/>
  </cols>
  <sheetData>
    <row r="1" spans="1:14" ht="15.75" x14ac:dyDescent="0.25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4" ht="15.75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15.75" x14ac:dyDescent="0.25">
      <c r="A3" s="78" t="s">
        <v>127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16.5" thickBot="1" x14ac:dyDescent="0.3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4" ht="15.75" thickBot="1" x14ac:dyDescent="0.3">
      <c r="A5" s="73" t="s">
        <v>128</v>
      </c>
      <c r="B5" s="5"/>
      <c r="C5" s="5"/>
      <c r="D5" s="5"/>
      <c r="E5" s="6"/>
      <c r="F5" s="5"/>
      <c r="G5" s="7"/>
      <c r="H5" s="83" t="s">
        <v>3</v>
      </c>
      <c r="I5" s="84"/>
      <c r="J5" s="84"/>
      <c r="K5" s="84"/>
      <c r="L5" s="84"/>
      <c r="M5" s="85"/>
    </row>
    <row r="6" spans="1:14" ht="27" customHeight="1" x14ac:dyDescent="0.25">
      <c r="A6" s="81" t="s">
        <v>105</v>
      </c>
      <c r="B6" s="81" t="s">
        <v>6</v>
      </c>
      <c r="C6" s="81" t="s">
        <v>104</v>
      </c>
      <c r="D6" s="81" t="s">
        <v>7</v>
      </c>
      <c r="E6" s="82" t="s">
        <v>8</v>
      </c>
      <c r="F6" s="81" t="s">
        <v>9</v>
      </c>
      <c r="G6" s="90" t="s">
        <v>4</v>
      </c>
      <c r="H6" s="86" t="s">
        <v>10</v>
      </c>
      <c r="I6" s="91" t="s">
        <v>5</v>
      </c>
      <c r="J6" s="88" t="s">
        <v>102</v>
      </c>
      <c r="K6" s="86" t="s">
        <v>103</v>
      </c>
      <c r="L6" s="91" t="s">
        <v>101</v>
      </c>
      <c r="M6" s="88" t="s">
        <v>11</v>
      </c>
    </row>
    <row r="7" spans="1:14" x14ac:dyDescent="0.25">
      <c r="A7" s="81"/>
      <c r="B7" s="81"/>
      <c r="C7" s="81"/>
      <c r="D7" s="81"/>
      <c r="E7" s="82"/>
      <c r="F7" s="81"/>
      <c r="G7" s="90"/>
      <c r="H7" s="87"/>
      <c r="I7" s="92"/>
      <c r="J7" s="89"/>
      <c r="K7" s="87"/>
      <c r="L7" s="92"/>
      <c r="M7" s="89"/>
    </row>
    <row r="8" spans="1:14" ht="15.75" thickBot="1" x14ac:dyDescent="0.3">
      <c r="A8" s="79" t="s">
        <v>12</v>
      </c>
      <c r="B8" s="79"/>
      <c r="C8" s="8"/>
      <c r="D8" s="8"/>
      <c r="E8" s="9"/>
      <c r="F8" s="8"/>
      <c r="G8" s="8"/>
      <c r="H8" s="46"/>
      <c r="I8" s="47"/>
      <c r="J8" s="48"/>
      <c r="K8" s="47"/>
      <c r="L8" s="47"/>
      <c r="M8" s="48"/>
    </row>
    <row r="9" spans="1:14" x14ac:dyDescent="0.25">
      <c r="A9" s="10" t="s">
        <v>13</v>
      </c>
      <c r="B9" s="11" t="s">
        <v>14</v>
      </c>
      <c r="C9" s="12" t="s">
        <v>15</v>
      </c>
      <c r="D9" s="13">
        <v>90</v>
      </c>
      <c r="E9" s="14">
        <v>5.33</v>
      </c>
      <c r="F9" s="14">
        <v>30</v>
      </c>
      <c r="G9" s="15">
        <v>15.81</v>
      </c>
      <c r="H9" s="49"/>
      <c r="I9" s="50">
        <f>(H9/D9)*G9</f>
        <v>0</v>
      </c>
      <c r="J9" s="51">
        <f>H9/D9</f>
        <v>0</v>
      </c>
      <c r="K9" s="52">
        <f>(D9*L9)/G9</f>
        <v>0</v>
      </c>
      <c r="L9" s="53"/>
      <c r="M9" s="54">
        <f>K9/D9</f>
        <v>0</v>
      </c>
    </row>
    <row r="10" spans="1:14" x14ac:dyDescent="0.25">
      <c r="A10" s="10" t="s">
        <v>16</v>
      </c>
      <c r="B10" s="11" t="s">
        <v>17</v>
      </c>
      <c r="C10" s="12" t="s">
        <v>15</v>
      </c>
      <c r="D10" s="13">
        <v>158</v>
      </c>
      <c r="E10" s="14">
        <v>3.03</v>
      </c>
      <c r="F10" s="14">
        <v>30</v>
      </c>
      <c r="G10" s="15">
        <v>16.47</v>
      </c>
      <c r="H10" s="57"/>
      <c r="I10" s="55">
        <f t="shared" ref="I10" si="0">(H10/D10)*G10</f>
        <v>0</v>
      </c>
      <c r="J10" s="56">
        <f t="shared" ref="J10" si="1">H10/D10</f>
        <v>0</v>
      </c>
      <c r="K10" s="55">
        <f t="shared" ref="K10" si="2">(D10*L10)/G10</f>
        <v>0</v>
      </c>
      <c r="L10" s="58"/>
      <c r="M10" s="56">
        <f t="shared" ref="M10" si="3">K10/D10</f>
        <v>0</v>
      </c>
    </row>
    <row r="11" spans="1:14" x14ac:dyDescent="0.25">
      <c r="A11" s="79" t="s">
        <v>18</v>
      </c>
      <c r="B11" s="79"/>
      <c r="C11" s="13"/>
      <c r="D11" s="13"/>
      <c r="E11" s="14"/>
      <c r="F11" s="14"/>
      <c r="G11" s="14"/>
      <c r="H11" s="72"/>
      <c r="I11" s="55"/>
      <c r="J11" s="55"/>
      <c r="K11" s="55"/>
      <c r="L11" s="59"/>
      <c r="M11" s="55"/>
      <c r="N11" s="16"/>
    </row>
    <row r="12" spans="1:14" x14ac:dyDescent="0.25">
      <c r="A12" s="75" t="s">
        <v>124</v>
      </c>
      <c r="B12" s="74" t="s">
        <v>125</v>
      </c>
      <c r="C12" s="13" t="s">
        <v>15</v>
      </c>
      <c r="D12" s="13">
        <v>220</v>
      </c>
      <c r="E12" s="14">
        <v>2.25</v>
      </c>
      <c r="F12" s="14">
        <v>30.94</v>
      </c>
      <c r="G12" s="14">
        <v>37.909999999999997</v>
      </c>
      <c r="H12" s="57"/>
      <c r="I12" s="55">
        <f>(H12/D12)*G12</f>
        <v>0</v>
      </c>
      <c r="J12" s="56">
        <f>H12/D12</f>
        <v>0</v>
      </c>
      <c r="K12" s="55">
        <f>(D12*L12)/G12</f>
        <v>0</v>
      </c>
      <c r="L12" s="58"/>
      <c r="M12" s="56">
        <f>K12/D12</f>
        <v>0</v>
      </c>
      <c r="N12" s="16"/>
    </row>
    <row r="13" spans="1:14" x14ac:dyDescent="0.25">
      <c r="A13" s="75" t="s">
        <v>126</v>
      </c>
      <c r="B13" s="74" t="s">
        <v>125</v>
      </c>
      <c r="C13" s="13" t="s">
        <v>15</v>
      </c>
      <c r="D13" s="13">
        <v>160</v>
      </c>
      <c r="E13" s="14">
        <v>3</v>
      </c>
      <c r="F13" s="14">
        <v>30</v>
      </c>
      <c r="G13" s="14">
        <v>36.76</v>
      </c>
      <c r="H13" s="57"/>
      <c r="I13" s="55">
        <f t="shared" ref="I13" si="4">(H13/D13)*G13</f>
        <v>0</v>
      </c>
      <c r="J13" s="56">
        <f t="shared" ref="J13" si="5">H13/D13</f>
        <v>0</v>
      </c>
      <c r="K13" s="55">
        <f t="shared" ref="K13" si="6">(D13*L13)/G13</f>
        <v>0</v>
      </c>
      <c r="L13" s="58"/>
      <c r="M13" s="56">
        <f t="shared" ref="M13" si="7">K13/D13</f>
        <v>0</v>
      </c>
      <c r="N13" s="16"/>
    </row>
    <row r="14" spans="1:14" x14ac:dyDescent="0.25">
      <c r="A14" s="17" t="s">
        <v>88</v>
      </c>
      <c r="B14" s="2" t="s">
        <v>94</v>
      </c>
      <c r="C14" s="12" t="s">
        <v>15</v>
      </c>
      <c r="D14" s="13">
        <v>240</v>
      </c>
      <c r="E14" s="14">
        <v>2.25</v>
      </c>
      <c r="F14" s="14">
        <v>33.75</v>
      </c>
      <c r="G14" s="15">
        <v>53.75</v>
      </c>
      <c r="H14" s="57"/>
      <c r="I14" s="55">
        <f>(H14/D14)*G14</f>
        <v>0</v>
      </c>
      <c r="J14" s="56">
        <f>H14/D14</f>
        <v>0</v>
      </c>
      <c r="K14" s="55">
        <f>(D14*L14)/G14</f>
        <v>0</v>
      </c>
      <c r="L14" s="58"/>
      <c r="M14" s="56">
        <f>K14/D14</f>
        <v>0</v>
      </c>
    </row>
    <row r="15" spans="1:14" x14ac:dyDescent="0.25">
      <c r="A15" s="17" t="s">
        <v>89</v>
      </c>
      <c r="B15" s="2" t="s">
        <v>94</v>
      </c>
      <c r="C15" s="12" t="s">
        <v>15</v>
      </c>
      <c r="D15" s="13">
        <v>180</v>
      </c>
      <c r="E15" s="14">
        <v>3</v>
      </c>
      <c r="F15" s="14">
        <v>33.75</v>
      </c>
      <c r="G15" s="15">
        <v>53.75</v>
      </c>
      <c r="H15" s="57"/>
      <c r="I15" s="55">
        <f t="shared" ref="I15:I30" si="8">(H15/D15)*G15</f>
        <v>0</v>
      </c>
      <c r="J15" s="56">
        <f t="shared" ref="J15:J30" si="9">H15/D15</f>
        <v>0</v>
      </c>
      <c r="K15" s="55">
        <f t="shared" ref="K15:K30" si="10">(D15*L15)/G15</f>
        <v>0</v>
      </c>
      <c r="L15" s="58"/>
      <c r="M15" s="56">
        <f t="shared" ref="M15:M30" si="11">K15/D15</f>
        <v>0</v>
      </c>
    </row>
    <row r="16" spans="1:14" x14ac:dyDescent="0.25">
      <c r="A16" s="18" t="s">
        <v>30</v>
      </c>
      <c r="B16" s="19" t="s">
        <v>90</v>
      </c>
      <c r="C16" s="12" t="s">
        <v>15</v>
      </c>
      <c r="D16" s="13">
        <v>240</v>
      </c>
      <c r="E16" s="14">
        <v>2</v>
      </c>
      <c r="F16" s="14">
        <v>30</v>
      </c>
      <c r="G16" s="15">
        <v>42.73</v>
      </c>
      <c r="H16" s="57"/>
      <c r="I16" s="55">
        <f t="shared" si="8"/>
        <v>0</v>
      </c>
      <c r="J16" s="56">
        <f t="shared" si="9"/>
        <v>0</v>
      </c>
      <c r="K16" s="55">
        <f t="shared" si="10"/>
        <v>0</v>
      </c>
      <c r="L16" s="58"/>
      <c r="M16" s="56">
        <f t="shared" si="11"/>
        <v>0</v>
      </c>
    </row>
    <row r="17" spans="1:14" x14ac:dyDescent="0.25">
      <c r="A17" s="20" t="s">
        <v>91</v>
      </c>
      <c r="B17" s="1" t="s">
        <v>95</v>
      </c>
      <c r="C17" s="12" t="s">
        <v>15</v>
      </c>
      <c r="D17" s="13">
        <v>200</v>
      </c>
      <c r="E17" s="14">
        <v>2.4</v>
      </c>
      <c r="F17" s="14">
        <v>30</v>
      </c>
      <c r="G17" s="15">
        <v>42.73</v>
      </c>
      <c r="H17" s="57"/>
      <c r="I17" s="55">
        <f t="shared" si="8"/>
        <v>0</v>
      </c>
      <c r="J17" s="56">
        <f t="shared" si="9"/>
        <v>0</v>
      </c>
      <c r="K17" s="55">
        <f t="shared" si="10"/>
        <v>0</v>
      </c>
      <c r="L17" s="58"/>
      <c r="M17" s="56">
        <f t="shared" si="11"/>
        <v>0</v>
      </c>
    </row>
    <row r="18" spans="1:14" x14ac:dyDescent="0.25">
      <c r="A18" s="20" t="s">
        <v>92</v>
      </c>
      <c r="B18" s="1" t="s">
        <v>95</v>
      </c>
      <c r="C18" s="12" t="s">
        <v>15</v>
      </c>
      <c r="D18" s="13">
        <v>180</v>
      </c>
      <c r="E18" s="14">
        <v>3</v>
      </c>
      <c r="F18" s="14">
        <v>33.75</v>
      </c>
      <c r="G18" s="15">
        <v>52.57</v>
      </c>
      <c r="H18" s="57"/>
      <c r="I18" s="55">
        <f t="shared" si="8"/>
        <v>0</v>
      </c>
      <c r="J18" s="56">
        <f t="shared" si="9"/>
        <v>0</v>
      </c>
      <c r="K18" s="55">
        <f t="shared" si="10"/>
        <v>0</v>
      </c>
      <c r="L18" s="58"/>
      <c r="M18" s="56">
        <f t="shared" si="11"/>
        <v>0</v>
      </c>
    </row>
    <row r="19" spans="1:14" x14ac:dyDescent="0.25">
      <c r="A19" s="10" t="s">
        <v>22</v>
      </c>
      <c r="B19" s="21" t="s">
        <v>23</v>
      </c>
      <c r="C19" s="12" t="s">
        <v>15</v>
      </c>
      <c r="D19" s="13">
        <v>400</v>
      </c>
      <c r="E19" s="14" t="s">
        <v>24</v>
      </c>
      <c r="F19" s="14">
        <v>30</v>
      </c>
      <c r="G19" s="15">
        <v>50.3</v>
      </c>
      <c r="H19" s="57"/>
      <c r="I19" s="55">
        <f t="shared" si="8"/>
        <v>0</v>
      </c>
      <c r="J19" s="56">
        <f t="shared" si="9"/>
        <v>0</v>
      </c>
      <c r="K19" s="55">
        <f t="shared" si="10"/>
        <v>0</v>
      </c>
      <c r="L19" s="58"/>
      <c r="M19" s="56">
        <f t="shared" si="11"/>
        <v>0</v>
      </c>
    </row>
    <row r="20" spans="1:14" x14ac:dyDescent="0.25">
      <c r="A20" s="10" t="s">
        <v>25</v>
      </c>
      <c r="B20" s="21" t="s">
        <v>23</v>
      </c>
      <c r="C20" s="12" t="s">
        <v>15</v>
      </c>
      <c r="D20" s="13">
        <v>240</v>
      </c>
      <c r="E20" s="14" t="s">
        <v>20</v>
      </c>
      <c r="F20" s="14">
        <v>33.75</v>
      </c>
      <c r="G20" s="15">
        <v>47.57</v>
      </c>
      <c r="H20" s="57"/>
      <c r="I20" s="55">
        <f t="shared" si="8"/>
        <v>0</v>
      </c>
      <c r="J20" s="56">
        <f t="shared" si="9"/>
        <v>0</v>
      </c>
      <c r="K20" s="55">
        <f t="shared" si="10"/>
        <v>0</v>
      </c>
      <c r="L20" s="58"/>
      <c r="M20" s="56">
        <f t="shared" si="11"/>
        <v>0</v>
      </c>
    </row>
    <row r="21" spans="1:14" x14ac:dyDescent="0.25">
      <c r="A21" s="10" t="s">
        <v>26</v>
      </c>
      <c r="B21" s="21" t="s">
        <v>23</v>
      </c>
      <c r="C21" s="12" t="s">
        <v>15</v>
      </c>
      <c r="D21" s="13">
        <v>200</v>
      </c>
      <c r="E21" s="14" t="s">
        <v>27</v>
      </c>
      <c r="F21" s="14">
        <v>30</v>
      </c>
      <c r="G21" s="15">
        <v>45.58</v>
      </c>
      <c r="H21" s="57"/>
      <c r="I21" s="55">
        <f t="shared" si="8"/>
        <v>0</v>
      </c>
      <c r="J21" s="56">
        <f t="shared" si="9"/>
        <v>0</v>
      </c>
      <c r="K21" s="55">
        <f t="shared" si="10"/>
        <v>0</v>
      </c>
      <c r="L21" s="58"/>
      <c r="M21" s="56">
        <f t="shared" si="11"/>
        <v>0</v>
      </c>
    </row>
    <row r="22" spans="1:14" x14ac:dyDescent="0.25">
      <c r="A22" s="10" t="s">
        <v>28</v>
      </c>
      <c r="B22" s="21" t="s">
        <v>23</v>
      </c>
      <c r="C22" s="12" t="s">
        <v>15</v>
      </c>
      <c r="D22" s="13" t="s">
        <v>29</v>
      </c>
      <c r="E22" s="14" t="s">
        <v>21</v>
      </c>
      <c r="F22" s="14">
        <v>33.75</v>
      </c>
      <c r="G22" s="15">
        <v>46.89</v>
      </c>
      <c r="H22" s="57"/>
      <c r="I22" s="55">
        <f t="shared" si="8"/>
        <v>0</v>
      </c>
      <c r="J22" s="56">
        <f t="shared" si="9"/>
        <v>0</v>
      </c>
      <c r="K22" s="55">
        <f t="shared" si="10"/>
        <v>0</v>
      </c>
      <c r="L22" s="58"/>
      <c r="M22" s="56">
        <f t="shared" si="11"/>
        <v>0</v>
      </c>
    </row>
    <row r="23" spans="1:14" x14ac:dyDescent="0.25">
      <c r="A23" s="20" t="s">
        <v>19</v>
      </c>
      <c r="B23" s="1" t="s">
        <v>93</v>
      </c>
      <c r="C23" s="12" t="s">
        <v>15</v>
      </c>
      <c r="D23" s="13">
        <v>60</v>
      </c>
      <c r="E23" s="14">
        <v>4</v>
      </c>
      <c r="F23" s="14">
        <v>15</v>
      </c>
      <c r="G23" s="15">
        <v>24.92</v>
      </c>
      <c r="H23" s="57"/>
      <c r="I23" s="55">
        <f t="shared" si="8"/>
        <v>0</v>
      </c>
      <c r="J23" s="56">
        <f t="shared" si="9"/>
        <v>0</v>
      </c>
      <c r="K23" s="55">
        <f t="shared" si="10"/>
        <v>0</v>
      </c>
      <c r="L23" s="58"/>
      <c r="M23" s="56">
        <f t="shared" si="11"/>
        <v>0</v>
      </c>
    </row>
    <row r="24" spans="1:14" x14ac:dyDescent="0.25">
      <c r="A24" s="79" t="s">
        <v>32</v>
      </c>
      <c r="B24" s="79"/>
      <c r="C24" s="13"/>
      <c r="D24" s="22"/>
      <c r="E24" s="23"/>
      <c r="F24" s="23"/>
      <c r="G24" s="14"/>
      <c r="H24" s="72"/>
      <c r="I24" s="55"/>
      <c r="J24" s="55"/>
      <c r="K24" s="55"/>
      <c r="L24" s="59"/>
      <c r="M24" s="55"/>
      <c r="N24" s="16"/>
    </row>
    <row r="25" spans="1:14" x14ac:dyDescent="0.25">
      <c r="A25" s="10" t="s">
        <v>34</v>
      </c>
      <c r="B25" s="11" t="s">
        <v>35</v>
      </c>
      <c r="C25" s="12" t="s">
        <v>15</v>
      </c>
      <c r="D25" s="22">
        <v>240</v>
      </c>
      <c r="E25" s="23" t="s">
        <v>20</v>
      </c>
      <c r="F25" s="23">
        <v>33.75</v>
      </c>
      <c r="G25" s="15">
        <v>38.58</v>
      </c>
      <c r="H25" s="57"/>
      <c r="I25" s="55">
        <f t="shared" si="8"/>
        <v>0</v>
      </c>
      <c r="J25" s="56">
        <f t="shared" si="9"/>
        <v>0</v>
      </c>
      <c r="K25" s="55">
        <f t="shared" si="10"/>
        <v>0</v>
      </c>
      <c r="L25" s="58"/>
      <c r="M25" s="56">
        <f t="shared" si="11"/>
        <v>0</v>
      </c>
    </row>
    <row r="26" spans="1:14" x14ac:dyDescent="0.25">
      <c r="A26" s="10" t="s">
        <v>36</v>
      </c>
      <c r="B26" s="11" t="s">
        <v>35</v>
      </c>
      <c r="C26" s="12" t="s">
        <v>15</v>
      </c>
      <c r="D26" s="22" t="s">
        <v>37</v>
      </c>
      <c r="E26" s="23" t="s">
        <v>38</v>
      </c>
      <c r="F26" s="23">
        <v>31.2</v>
      </c>
      <c r="G26" s="15">
        <v>35.67</v>
      </c>
      <c r="H26" s="57"/>
      <c r="I26" s="55">
        <f t="shared" si="8"/>
        <v>0</v>
      </c>
      <c r="J26" s="56">
        <f t="shared" si="9"/>
        <v>0</v>
      </c>
      <c r="K26" s="55">
        <f t="shared" si="10"/>
        <v>0</v>
      </c>
      <c r="L26" s="58"/>
      <c r="M26" s="56">
        <f t="shared" si="11"/>
        <v>0</v>
      </c>
    </row>
    <row r="27" spans="1:14" x14ac:dyDescent="0.25">
      <c r="A27" s="10" t="s">
        <v>39</v>
      </c>
      <c r="B27" s="11" t="s">
        <v>33</v>
      </c>
      <c r="C27" s="12" t="s">
        <v>15</v>
      </c>
      <c r="D27" s="22" t="s">
        <v>40</v>
      </c>
      <c r="E27" s="23" t="s">
        <v>20</v>
      </c>
      <c r="F27" s="23">
        <v>33.75</v>
      </c>
      <c r="G27" s="15">
        <v>40.72</v>
      </c>
      <c r="H27" s="57"/>
      <c r="I27" s="55">
        <f t="shared" si="8"/>
        <v>0</v>
      </c>
      <c r="J27" s="56">
        <f t="shared" si="9"/>
        <v>0</v>
      </c>
      <c r="K27" s="55">
        <f t="shared" si="10"/>
        <v>0</v>
      </c>
      <c r="L27" s="58"/>
      <c r="M27" s="56">
        <f t="shared" si="11"/>
        <v>0</v>
      </c>
    </row>
    <row r="28" spans="1:14" x14ac:dyDescent="0.25">
      <c r="A28" s="24" t="s">
        <v>96</v>
      </c>
      <c r="B28" s="1" t="s">
        <v>99</v>
      </c>
      <c r="C28" s="12" t="s">
        <v>15</v>
      </c>
      <c r="D28" s="25">
        <v>240</v>
      </c>
      <c r="E28" s="23">
        <v>2.25</v>
      </c>
      <c r="F28" s="26">
        <v>33.75</v>
      </c>
      <c r="G28" s="15">
        <v>41.37</v>
      </c>
      <c r="H28" s="57"/>
      <c r="I28" s="55">
        <f t="shared" ref="I28" si="12">(H28/D28)*G28</f>
        <v>0</v>
      </c>
      <c r="J28" s="56">
        <f t="shared" ref="J28" si="13">H28/D28</f>
        <v>0</v>
      </c>
      <c r="K28" s="55">
        <f t="shared" ref="K28" si="14">(D28*L28)/G28</f>
        <v>0</v>
      </c>
      <c r="L28" s="58"/>
      <c r="M28" s="56">
        <f t="shared" ref="M28" si="15">K28/D28</f>
        <v>0</v>
      </c>
    </row>
    <row r="29" spans="1:14" x14ac:dyDescent="0.25">
      <c r="A29" s="27" t="s">
        <v>97</v>
      </c>
      <c r="B29" s="1" t="s">
        <v>99</v>
      </c>
      <c r="C29" s="12" t="s">
        <v>15</v>
      </c>
      <c r="D29" s="25">
        <v>200</v>
      </c>
      <c r="E29" s="23">
        <v>2.4</v>
      </c>
      <c r="F29" s="26">
        <v>30</v>
      </c>
      <c r="G29" s="15">
        <v>36.76</v>
      </c>
      <c r="H29" s="57"/>
      <c r="I29" s="55">
        <f t="shared" si="8"/>
        <v>0</v>
      </c>
      <c r="J29" s="56">
        <f t="shared" si="9"/>
        <v>0</v>
      </c>
      <c r="K29" s="55">
        <f t="shared" si="10"/>
        <v>0</v>
      </c>
      <c r="L29" s="58"/>
      <c r="M29" s="56">
        <f t="shared" si="11"/>
        <v>0</v>
      </c>
    </row>
    <row r="30" spans="1:14" x14ac:dyDescent="0.25">
      <c r="A30" s="27" t="s">
        <v>98</v>
      </c>
      <c r="B30" s="2" t="s">
        <v>115</v>
      </c>
      <c r="C30" s="12" t="s">
        <v>15</v>
      </c>
      <c r="D30" s="25">
        <v>180</v>
      </c>
      <c r="E30" s="23">
        <v>3</v>
      </c>
      <c r="F30" s="26">
        <v>33.75</v>
      </c>
      <c r="G30" s="15">
        <v>45.06</v>
      </c>
      <c r="H30" s="57"/>
      <c r="I30" s="55">
        <f t="shared" si="8"/>
        <v>0</v>
      </c>
      <c r="J30" s="56">
        <f t="shared" si="9"/>
        <v>0</v>
      </c>
      <c r="K30" s="55">
        <f t="shared" si="10"/>
        <v>0</v>
      </c>
      <c r="L30" s="58"/>
      <c r="M30" s="56">
        <f t="shared" si="11"/>
        <v>0</v>
      </c>
    </row>
    <row r="31" spans="1:14" x14ac:dyDescent="0.25">
      <c r="A31" s="79" t="s">
        <v>45</v>
      </c>
      <c r="B31" s="79"/>
      <c r="C31" s="13"/>
      <c r="D31" s="22"/>
      <c r="E31" s="23"/>
      <c r="F31" s="23"/>
      <c r="G31" s="14"/>
      <c r="H31" s="72"/>
      <c r="I31" s="55"/>
      <c r="J31" s="55"/>
      <c r="K31" s="55"/>
      <c r="L31" s="59"/>
      <c r="M31" s="55"/>
      <c r="N31" s="16"/>
    </row>
    <row r="32" spans="1:14" x14ac:dyDescent="0.25">
      <c r="A32" s="10" t="s">
        <v>46</v>
      </c>
      <c r="B32" s="11" t="s">
        <v>47</v>
      </c>
      <c r="C32" s="12" t="s">
        <v>15</v>
      </c>
      <c r="D32" s="22" t="s">
        <v>48</v>
      </c>
      <c r="E32" s="23">
        <v>2.2799999999999998</v>
      </c>
      <c r="F32" s="23">
        <v>20.48</v>
      </c>
      <c r="G32" s="33">
        <v>15.75</v>
      </c>
      <c r="H32" s="57"/>
      <c r="I32" s="55">
        <f t="shared" ref="I32:I37" si="16">(H32/D32)*G32</f>
        <v>0</v>
      </c>
      <c r="J32" s="56">
        <f t="shared" ref="J32:J37" si="17">H32/D32</f>
        <v>0</v>
      </c>
      <c r="K32" s="55">
        <f t="shared" ref="K32:K37" si="18">(D32*L32)/G32</f>
        <v>0</v>
      </c>
      <c r="L32" s="58"/>
      <c r="M32" s="56">
        <f t="shared" ref="M32:M37" si="19">K32/D32</f>
        <v>0</v>
      </c>
    </row>
    <row r="33" spans="1:15" x14ac:dyDescent="0.25">
      <c r="A33" s="10" t="s">
        <v>49</v>
      </c>
      <c r="B33" s="11" t="s">
        <v>50</v>
      </c>
      <c r="C33" s="12" t="s">
        <v>15</v>
      </c>
      <c r="D33" s="22" t="s">
        <v>51</v>
      </c>
      <c r="E33" s="23" t="s">
        <v>52</v>
      </c>
      <c r="F33" s="23">
        <v>19.690000000000001</v>
      </c>
      <c r="G33" s="15">
        <v>12.08</v>
      </c>
      <c r="H33" s="57"/>
      <c r="I33" s="55">
        <f t="shared" si="16"/>
        <v>0</v>
      </c>
      <c r="J33" s="56">
        <f t="shared" si="17"/>
        <v>0</v>
      </c>
      <c r="K33" s="55">
        <f t="shared" si="18"/>
        <v>0</v>
      </c>
      <c r="L33" s="58"/>
      <c r="M33" s="56">
        <f t="shared" si="19"/>
        <v>0</v>
      </c>
    </row>
    <row r="34" spans="1:15" x14ac:dyDescent="0.25">
      <c r="A34" s="10" t="s">
        <v>53</v>
      </c>
      <c r="B34" s="11" t="s">
        <v>54</v>
      </c>
      <c r="C34" s="12" t="s">
        <v>15</v>
      </c>
      <c r="D34" s="22" t="s">
        <v>55</v>
      </c>
      <c r="E34" s="23">
        <v>4.55</v>
      </c>
      <c r="F34" s="23">
        <v>20.48</v>
      </c>
      <c r="G34" s="15">
        <v>15.75</v>
      </c>
      <c r="H34" s="57"/>
      <c r="I34" s="55">
        <f t="shared" si="16"/>
        <v>0</v>
      </c>
      <c r="J34" s="56">
        <f t="shared" si="17"/>
        <v>0</v>
      </c>
      <c r="K34" s="55">
        <f t="shared" si="18"/>
        <v>0</v>
      </c>
      <c r="L34" s="58"/>
      <c r="M34" s="56">
        <f t="shared" si="19"/>
        <v>0</v>
      </c>
    </row>
    <row r="35" spans="1:15" x14ac:dyDescent="0.25">
      <c r="A35" s="43" t="s">
        <v>116</v>
      </c>
      <c r="B35" s="44" t="s">
        <v>117</v>
      </c>
      <c r="C35" s="45" t="s">
        <v>118</v>
      </c>
      <c r="D35" s="22">
        <v>144</v>
      </c>
      <c r="E35" s="23">
        <v>2.4500000000000002</v>
      </c>
      <c r="F35" s="23">
        <v>22.05</v>
      </c>
      <c r="G35" s="33">
        <v>14.71</v>
      </c>
      <c r="H35" s="57"/>
      <c r="I35" s="55">
        <f t="shared" ref="I35" si="20">(H35/D35)*G35</f>
        <v>0</v>
      </c>
      <c r="J35" s="56">
        <f t="shared" ref="J35" si="21">H35/D35</f>
        <v>0</v>
      </c>
      <c r="K35" s="55">
        <f t="shared" ref="K35" si="22">(D35*L35)/G35</f>
        <v>0</v>
      </c>
      <c r="L35" s="58"/>
      <c r="M35" s="56">
        <f t="shared" ref="M35" si="23">K35/D35</f>
        <v>0</v>
      </c>
    </row>
    <row r="36" spans="1:15" x14ac:dyDescent="0.25">
      <c r="A36" s="10" t="s">
        <v>56</v>
      </c>
      <c r="B36" s="11" t="s">
        <v>57</v>
      </c>
      <c r="C36" s="12" t="s">
        <v>15</v>
      </c>
      <c r="D36" s="22" t="s">
        <v>51</v>
      </c>
      <c r="E36" s="23" t="s">
        <v>58</v>
      </c>
      <c r="F36" s="23">
        <v>19.920000000000002</v>
      </c>
      <c r="G36" s="33">
        <v>15.98</v>
      </c>
      <c r="H36" s="57"/>
      <c r="I36" s="55">
        <f t="shared" ref="I36" si="24">(H36/D36)*G36</f>
        <v>0</v>
      </c>
      <c r="J36" s="56">
        <f t="shared" ref="J36" si="25">H36/D36</f>
        <v>0</v>
      </c>
      <c r="K36" s="55">
        <f t="shared" ref="K36" si="26">(D36*L36)/G36</f>
        <v>0</v>
      </c>
      <c r="L36" s="58"/>
      <c r="M36" s="56">
        <f t="shared" ref="M36" si="27">K36/D36</f>
        <v>0</v>
      </c>
    </row>
    <row r="37" spans="1:15" x14ac:dyDescent="0.25">
      <c r="A37" s="10" t="s">
        <v>113</v>
      </c>
      <c r="B37" s="11" t="s">
        <v>114</v>
      </c>
      <c r="C37" s="12" t="s">
        <v>15</v>
      </c>
      <c r="D37" s="22">
        <v>144</v>
      </c>
      <c r="E37" s="23">
        <v>2.25</v>
      </c>
      <c r="F37" s="23">
        <v>20.25</v>
      </c>
      <c r="G37" s="15">
        <v>13.46</v>
      </c>
      <c r="H37" s="57"/>
      <c r="I37" s="55">
        <f t="shared" si="16"/>
        <v>0</v>
      </c>
      <c r="J37" s="56">
        <f t="shared" si="17"/>
        <v>0</v>
      </c>
      <c r="K37" s="55">
        <f t="shared" si="18"/>
        <v>0</v>
      </c>
      <c r="L37" s="58"/>
      <c r="M37" s="56">
        <f t="shared" si="19"/>
        <v>0</v>
      </c>
    </row>
    <row r="38" spans="1:15" x14ac:dyDescent="0.25">
      <c r="A38" s="79" t="s">
        <v>59</v>
      </c>
      <c r="B38" s="79"/>
      <c r="C38" s="13"/>
      <c r="D38" s="22"/>
      <c r="E38" s="23"/>
      <c r="F38" s="23"/>
      <c r="G38" s="14"/>
      <c r="H38" s="72"/>
      <c r="I38" s="55"/>
      <c r="J38" s="55"/>
      <c r="K38" s="55"/>
      <c r="L38" s="59"/>
      <c r="M38" s="55"/>
      <c r="N38" s="16"/>
      <c r="O38" s="16"/>
    </row>
    <row r="39" spans="1:15" x14ac:dyDescent="0.25">
      <c r="A39" s="10" t="s">
        <v>60</v>
      </c>
      <c r="B39" s="11" t="s">
        <v>61</v>
      </c>
      <c r="C39" s="12" t="s">
        <v>15</v>
      </c>
      <c r="D39" s="22" t="s">
        <v>62</v>
      </c>
      <c r="E39" s="23" t="s">
        <v>31</v>
      </c>
      <c r="F39" s="23">
        <v>40</v>
      </c>
      <c r="G39" s="15">
        <v>61.54</v>
      </c>
      <c r="H39" s="57"/>
      <c r="I39" s="55">
        <f t="shared" ref="I39:I42" si="28">(H39/D39)*G39</f>
        <v>0</v>
      </c>
      <c r="J39" s="56">
        <f t="shared" ref="J39:J42" si="29">H39/D39</f>
        <v>0</v>
      </c>
      <c r="K39" s="55">
        <f t="shared" ref="K39:K42" si="30">(D39*L39)/G39</f>
        <v>0</v>
      </c>
      <c r="L39" s="58"/>
      <c r="M39" s="56">
        <f t="shared" ref="M39:M42" si="31">K39/D39</f>
        <v>0</v>
      </c>
    </row>
    <row r="40" spans="1:15" x14ac:dyDescent="0.25">
      <c r="A40" s="10" t="s">
        <v>122</v>
      </c>
      <c r="B40" s="11" t="s">
        <v>123</v>
      </c>
      <c r="C40" s="12" t="s">
        <v>15</v>
      </c>
      <c r="D40" s="22">
        <v>290.89999999999998</v>
      </c>
      <c r="E40" s="23">
        <v>2.2000000000000002</v>
      </c>
      <c r="F40" s="23">
        <v>40</v>
      </c>
      <c r="G40" s="15">
        <v>29.24</v>
      </c>
      <c r="H40" s="57"/>
      <c r="I40" s="55">
        <f t="shared" ref="I40" si="32">(H40/D40)*G40</f>
        <v>0</v>
      </c>
      <c r="J40" s="56">
        <f t="shared" ref="J40" si="33">H40/D40</f>
        <v>0</v>
      </c>
      <c r="K40" s="55">
        <f t="shared" ref="K40" si="34">(D40*L40)/G40</f>
        <v>0</v>
      </c>
      <c r="L40" s="58"/>
      <c r="M40" s="56">
        <f t="shared" ref="M40" si="35">K40/D40</f>
        <v>0</v>
      </c>
    </row>
    <row r="41" spans="1:15" x14ac:dyDescent="0.25">
      <c r="A41" s="10" t="s">
        <v>63</v>
      </c>
      <c r="B41" s="11" t="s">
        <v>64</v>
      </c>
      <c r="C41" s="12" t="s">
        <v>15</v>
      </c>
      <c r="D41" s="22" t="s">
        <v>65</v>
      </c>
      <c r="E41" s="23" t="s">
        <v>20</v>
      </c>
      <c r="F41" s="23">
        <v>40</v>
      </c>
      <c r="G41" s="15">
        <v>37.979999999999997</v>
      </c>
      <c r="H41" s="57"/>
      <c r="I41" s="55">
        <f t="shared" si="28"/>
        <v>0</v>
      </c>
      <c r="J41" s="56">
        <f t="shared" si="29"/>
        <v>0</v>
      </c>
      <c r="K41" s="55">
        <f t="shared" si="30"/>
        <v>0</v>
      </c>
      <c r="L41" s="58"/>
      <c r="M41" s="56">
        <f t="shared" si="31"/>
        <v>0</v>
      </c>
    </row>
    <row r="42" spans="1:15" x14ac:dyDescent="0.25">
      <c r="A42" s="10" t="s">
        <v>66</v>
      </c>
      <c r="B42" s="11" t="s">
        <v>67</v>
      </c>
      <c r="C42" s="12" t="s">
        <v>15</v>
      </c>
      <c r="D42" s="22">
        <v>284</v>
      </c>
      <c r="E42" s="23" t="s">
        <v>20</v>
      </c>
      <c r="F42" s="23">
        <v>40</v>
      </c>
      <c r="G42" s="15">
        <v>52.11</v>
      </c>
      <c r="H42" s="57"/>
      <c r="I42" s="55">
        <f t="shared" si="28"/>
        <v>0</v>
      </c>
      <c r="J42" s="56">
        <f t="shared" si="29"/>
        <v>0</v>
      </c>
      <c r="K42" s="55">
        <f t="shared" si="30"/>
        <v>0</v>
      </c>
      <c r="L42" s="58"/>
      <c r="M42" s="56">
        <f t="shared" si="31"/>
        <v>0</v>
      </c>
    </row>
    <row r="43" spans="1:15" x14ac:dyDescent="0.25">
      <c r="A43" s="79" t="s">
        <v>81</v>
      </c>
      <c r="B43" s="79"/>
      <c r="C43" s="13"/>
      <c r="D43" s="22"/>
      <c r="E43" s="23"/>
      <c r="F43" s="23"/>
      <c r="G43" s="14"/>
      <c r="H43" s="72"/>
      <c r="I43" s="55"/>
      <c r="J43" s="55"/>
      <c r="K43" s="55"/>
      <c r="L43" s="59"/>
      <c r="M43" s="55"/>
      <c r="N43" s="16"/>
    </row>
    <row r="44" spans="1:15" x14ac:dyDescent="0.25">
      <c r="A44" s="31" t="s">
        <v>82</v>
      </c>
      <c r="B44" s="21" t="s">
        <v>83</v>
      </c>
      <c r="C44" s="28" t="s">
        <v>15</v>
      </c>
      <c r="D44" s="29">
        <v>134</v>
      </c>
      <c r="E44" s="30">
        <v>3.6</v>
      </c>
      <c r="F44" s="30">
        <v>30.15</v>
      </c>
      <c r="G44" s="15">
        <v>22.67</v>
      </c>
      <c r="H44" s="57"/>
      <c r="I44" s="55">
        <f t="shared" ref="I44" si="36">(H44/D44)*G44</f>
        <v>0</v>
      </c>
      <c r="J44" s="56">
        <f t="shared" ref="J44" si="37">H44/D44</f>
        <v>0</v>
      </c>
      <c r="K44" s="55">
        <f t="shared" ref="K44" si="38">(D44*L44)/G44</f>
        <v>0</v>
      </c>
      <c r="L44" s="58"/>
      <c r="M44" s="56">
        <f t="shared" ref="M44" si="39">K44/D44</f>
        <v>0</v>
      </c>
    </row>
    <row r="45" spans="1:15" x14ac:dyDescent="0.25">
      <c r="A45" s="31" t="s">
        <v>84</v>
      </c>
      <c r="B45" s="21" t="s">
        <v>85</v>
      </c>
      <c r="C45" s="28" t="s">
        <v>15</v>
      </c>
      <c r="D45" s="29" t="s">
        <v>86</v>
      </c>
      <c r="E45" s="30" t="s">
        <v>87</v>
      </c>
      <c r="F45" s="30">
        <v>30.88</v>
      </c>
      <c r="G45" s="15">
        <v>22.07</v>
      </c>
      <c r="H45" s="57"/>
      <c r="I45" s="55">
        <f t="shared" ref="I45" si="40">(H45/D45)*G45</f>
        <v>0</v>
      </c>
      <c r="J45" s="56">
        <f t="shared" ref="J45" si="41">H45/D45</f>
        <v>0</v>
      </c>
      <c r="K45" s="55">
        <f t="shared" ref="K45" si="42">(D45*L45)/G45</f>
        <v>0</v>
      </c>
      <c r="L45" s="58"/>
      <c r="M45" s="56">
        <f t="shared" ref="M45" si="43">K45/D45</f>
        <v>0</v>
      </c>
    </row>
    <row r="46" spans="1:15" x14ac:dyDescent="0.25">
      <c r="A46" s="79" t="s">
        <v>68</v>
      </c>
      <c r="B46" s="79"/>
      <c r="C46" s="13"/>
      <c r="D46" s="22"/>
      <c r="E46" s="23"/>
      <c r="F46" s="23"/>
      <c r="G46" s="14"/>
      <c r="H46" s="72"/>
      <c r="I46" s="55"/>
      <c r="J46" s="55"/>
      <c r="K46" s="55"/>
      <c r="L46" s="59"/>
      <c r="M46" s="55"/>
      <c r="N46" s="16"/>
    </row>
    <row r="47" spans="1:15" x14ac:dyDescent="0.25">
      <c r="A47" s="10" t="s">
        <v>69</v>
      </c>
      <c r="B47" s="11" t="s">
        <v>70</v>
      </c>
      <c r="C47" s="12" t="s">
        <v>15</v>
      </c>
      <c r="D47" s="22" t="s">
        <v>71</v>
      </c>
      <c r="E47" s="23" t="s">
        <v>72</v>
      </c>
      <c r="F47" s="23">
        <v>30.25</v>
      </c>
      <c r="G47" s="15">
        <v>39.79</v>
      </c>
      <c r="H47" s="57"/>
      <c r="I47" s="55">
        <f t="shared" ref="I47" si="44">(H47/D47)*G47</f>
        <v>0</v>
      </c>
      <c r="J47" s="56">
        <f t="shared" ref="J47" si="45">H47/D47</f>
        <v>0</v>
      </c>
      <c r="K47" s="55">
        <f t="shared" ref="K47" si="46">(D47*L47)/G47</f>
        <v>0</v>
      </c>
      <c r="L47" s="58"/>
      <c r="M47" s="56">
        <f t="shared" ref="M47" si="47">K47/D47</f>
        <v>0</v>
      </c>
    </row>
    <row r="48" spans="1:15" x14ac:dyDescent="0.25">
      <c r="A48" s="10" t="s">
        <v>73</v>
      </c>
      <c r="B48" s="11" t="s">
        <v>74</v>
      </c>
      <c r="C48" s="12" t="s">
        <v>15</v>
      </c>
      <c r="D48" s="22" t="s">
        <v>40</v>
      </c>
      <c r="E48" s="23" t="s">
        <v>31</v>
      </c>
      <c r="F48" s="23">
        <v>30</v>
      </c>
      <c r="G48" s="15">
        <v>28.06</v>
      </c>
      <c r="H48" s="57"/>
      <c r="I48" s="55">
        <f t="shared" ref="I48:I53" si="48">(H48/D48)*G48</f>
        <v>0</v>
      </c>
      <c r="J48" s="56">
        <f t="shared" ref="J48:J53" si="49">H48/D48</f>
        <v>0</v>
      </c>
      <c r="K48" s="55">
        <f t="shared" ref="K48:K53" si="50">(D48*L48)/G48</f>
        <v>0</v>
      </c>
      <c r="L48" s="58"/>
      <c r="M48" s="56">
        <f t="shared" ref="M48:M53" si="51">K48/D48</f>
        <v>0</v>
      </c>
    </row>
    <row r="49" spans="1:23" s="38" customFormat="1" x14ac:dyDescent="0.25">
      <c r="A49" s="31" t="s">
        <v>106</v>
      </c>
      <c r="B49" s="21" t="s">
        <v>107</v>
      </c>
      <c r="C49" s="28" t="s">
        <v>15</v>
      </c>
      <c r="D49" s="29">
        <v>200</v>
      </c>
      <c r="E49" s="30">
        <v>2.5</v>
      </c>
      <c r="F49" s="30">
        <v>31.25</v>
      </c>
      <c r="G49" s="41">
        <v>45.91</v>
      </c>
      <c r="H49" s="60"/>
      <c r="I49" s="61">
        <f t="shared" si="48"/>
        <v>0</v>
      </c>
      <c r="J49" s="62">
        <f t="shared" si="49"/>
        <v>0</v>
      </c>
      <c r="K49" s="61">
        <f t="shared" si="50"/>
        <v>0</v>
      </c>
      <c r="L49" s="63"/>
      <c r="M49" s="62">
        <f t="shared" si="51"/>
        <v>0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</row>
    <row r="50" spans="1:23" x14ac:dyDescent="0.25">
      <c r="A50" s="10" t="s">
        <v>75</v>
      </c>
      <c r="B50" s="11" t="s">
        <v>76</v>
      </c>
      <c r="C50" s="12" t="s">
        <v>15</v>
      </c>
      <c r="D50" s="22">
        <v>201</v>
      </c>
      <c r="E50" s="23" t="s">
        <v>27</v>
      </c>
      <c r="F50" s="23">
        <v>30.15</v>
      </c>
      <c r="G50" s="15">
        <v>43.13</v>
      </c>
      <c r="H50" s="57"/>
      <c r="I50" s="55">
        <f t="shared" si="48"/>
        <v>0</v>
      </c>
      <c r="J50" s="56">
        <f t="shared" si="49"/>
        <v>0</v>
      </c>
      <c r="K50" s="55">
        <f t="shared" si="50"/>
        <v>0</v>
      </c>
      <c r="L50" s="58"/>
      <c r="M50" s="56">
        <f t="shared" si="51"/>
        <v>0</v>
      </c>
    </row>
    <row r="51" spans="1:23" x14ac:dyDescent="0.25">
      <c r="A51" s="10" t="s">
        <v>77</v>
      </c>
      <c r="B51" s="11" t="s">
        <v>78</v>
      </c>
      <c r="C51" s="12" t="s">
        <v>15</v>
      </c>
      <c r="D51" s="22" t="s">
        <v>41</v>
      </c>
      <c r="E51" s="23" t="s">
        <v>42</v>
      </c>
      <c r="F51" s="23">
        <v>31.25</v>
      </c>
      <c r="G51" s="15">
        <v>33.200000000000003</v>
      </c>
      <c r="H51" s="57"/>
      <c r="I51" s="55">
        <f t="shared" si="48"/>
        <v>0</v>
      </c>
      <c r="J51" s="56">
        <f t="shared" si="49"/>
        <v>0</v>
      </c>
      <c r="K51" s="55">
        <f t="shared" si="50"/>
        <v>0</v>
      </c>
      <c r="L51" s="58"/>
      <c r="M51" s="56">
        <f t="shared" si="51"/>
        <v>0</v>
      </c>
    </row>
    <row r="52" spans="1:23" x14ac:dyDescent="0.25">
      <c r="A52" s="10" t="s">
        <v>79</v>
      </c>
      <c r="B52" s="11" t="s">
        <v>119</v>
      </c>
      <c r="C52" s="12" t="s">
        <v>15</v>
      </c>
      <c r="D52" s="22" t="s">
        <v>80</v>
      </c>
      <c r="E52" s="23">
        <v>3</v>
      </c>
      <c r="F52" s="23">
        <v>30</v>
      </c>
      <c r="G52" s="15">
        <v>26.7</v>
      </c>
      <c r="H52" s="57"/>
      <c r="I52" s="55">
        <f t="shared" si="48"/>
        <v>0</v>
      </c>
      <c r="J52" s="56">
        <f t="shared" si="49"/>
        <v>0</v>
      </c>
      <c r="K52" s="55">
        <f t="shared" si="50"/>
        <v>0</v>
      </c>
      <c r="L52" s="58"/>
      <c r="M52" s="56">
        <f t="shared" si="51"/>
        <v>0</v>
      </c>
    </row>
    <row r="53" spans="1:23" x14ac:dyDescent="0.25">
      <c r="A53" s="10" t="s">
        <v>120</v>
      </c>
      <c r="B53" s="11" t="s">
        <v>121</v>
      </c>
      <c r="C53" s="12" t="s">
        <v>15</v>
      </c>
      <c r="D53" s="22">
        <v>160</v>
      </c>
      <c r="E53" s="23">
        <v>2.7</v>
      </c>
      <c r="F53" s="23">
        <v>27</v>
      </c>
      <c r="G53" s="15">
        <v>21.8</v>
      </c>
      <c r="H53" s="57"/>
      <c r="I53" s="55">
        <f t="shared" si="48"/>
        <v>0</v>
      </c>
      <c r="J53" s="56">
        <f t="shared" si="49"/>
        <v>0</v>
      </c>
      <c r="K53" s="55">
        <f t="shared" si="50"/>
        <v>0</v>
      </c>
      <c r="L53" s="58"/>
      <c r="M53" s="56">
        <f t="shared" si="51"/>
        <v>0</v>
      </c>
    </row>
    <row r="54" spans="1:23" x14ac:dyDescent="0.25">
      <c r="A54" s="10" t="s">
        <v>43</v>
      </c>
      <c r="B54" s="11" t="s">
        <v>44</v>
      </c>
      <c r="C54" s="12" t="s">
        <v>15</v>
      </c>
      <c r="D54" s="22">
        <v>400</v>
      </c>
      <c r="E54" s="23" t="s">
        <v>24</v>
      </c>
      <c r="F54" s="23">
        <v>30</v>
      </c>
      <c r="G54" s="15">
        <v>44.11</v>
      </c>
      <c r="H54" s="57"/>
      <c r="I54" s="55">
        <f t="shared" ref="I54:I55" si="52">(H54/D54)*G54</f>
        <v>0</v>
      </c>
      <c r="J54" s="56">
        <f t="shared" ref="J54:J55" si="53">H54/D54</f>
        <v>0</v>
      </c>
      <c r="K54" s="55">
        <f t="shared" ref="K54:K55" si="54">(D54*L54)/G54</f>
        <v>0</v>
      </c>
      <c r="L54" s="58"/>
      <c r="M54" s="56">
        <f t="shared" ref="M54:M55" si="55">K54/D54</f>
        <v>0</v>
      </c>
    </row>
    <row r="55" spans="1:23" ht="15.75" thickBot="1" x14ac:dyDescent="0.3">
      <c r="A55" s="10" t="s">
        <v>108</v>
      </c>
      <c r="B55" s="11" t="s">
        <v>109</v>
      </c>
      <c r="C55" s="12" t="s">
        <v>15</v>
      </c>
      <c r="D55" s="22">
        <v>180</v>
      </c>
      <c r="E55" s="23">
        <v>3</v>
      </c>
      <c r="F55" s="23">
        <v>33.75</v>
      </c>
      <c r="G55" s="15">
        <v>23.49</v>
      </c>
      <c r="H55" s="64"/>
      <c r="I55" s="55">
        <f t="shared" si="52"/>
        <v>0</v>
      </c>
      <c r="J55" s="56">
        <f t="shared" si="53"/>
        <v>0</v>
      </c>
      <c r="K55" s="55">
        <f t="shared" si="54"/>
        <v>0</v>
      </c>
      <c r="L55" s="64"/>
      <c r="M55" s="56">
        <f t="shared" si="55"/>
        <v>0</v>
      </c>
    </row>
    <row r="56" spans="1:23" ht="15.75" thickBot="1" x14ac:dyDescent="0.3">
      <c r="A56" s="32"/>
      <c r="B56" s="11"/>
      <c r="C56" s="12"/>
      <c r="D56" s="22"/>
      <c r="E56" s="23"/>
      <c r="F56" s="23"/>
      <c r="G56" s="15" t="s">
        <v>100</v>
      </c>
      <c r="H56" s="65">
        <f t="shared" ref="H56:M56" si="56">SUM(H9:H55)</f>
        <v>0</v>
      </c>
      <c r="I56" s="65">
        <f t="shared" si="56"/>
        <v>0</v>
      </c>
      <c r="J56" s="65">
        <f t="shared" si="56"/>
        <v>0</v>
      </c>
      <c r="K56" s="65">
        <f t="shared" si="56"/>
        <v>0</v>
      </c>
      <c r="L56" s="65">
        <f t="shared" si="56"/>
        <v>0</v>
      </c>
      <c r="M56" s="65">
        <f t="shared" si="56"/>
        <v>0</v>
      </c>
    </row>
    <row r="57" spans="1:23" x14ac:dyDescent="0.25">
      <c r="A57" s="32" t="s">
        <v>111</v>
      </c>
      <c r="H57" s="70"/>
      <c r="I57" s="70"/>
      <c r="J57" s="70"/>
      <c r="K57" s="70"/>
      <c r="L57" s="70"/>
      <c r="M57" s="70"/>
    </row>
    <row r="58" spans="1:23" s="40" customFormat="1" ht="13.5" thickBot="1" x14ac:dyDescent="0.25">
      <c r="A58" s="10" t="s">
        <v>110</v>
      </c>
      <c r="B58" s="11" t="s">
        <v>112</v>
      </c>
      <c r="C58" s="11">
        <v>100883</v>
      </c>
      <c r="D58" s="13">
        <v>180</v>
      </c>
      <c r="E58" s="14">
        <v>2.5</v>
      </c>
      <c r="F58" s="13">
        <v>28.125</v>
      </c>
      <c r="G58" s="39">
        <v>37.950000000000003</v>
      </c>
      <c r="H58" s="66"/>
      <c r="I58" s="67">
        <f t="shared" ref="I58" si="57">(H58/D58)*G58</f>
        <v>0</v>
      </c>
      <c r="J58" s="68">
        <f t="shared" ref="J58" si="58">H58/D58</f>
        <v>0</v>
      </c>
      <c r="K58" s="67">
        <f t="shared" ref="K58" si="59">(D58*L58)/G58</f>
        <v>0</v>
      </c>
      <c r="L58" s="69"/>
      <c r="M58" s="68">
        <f t="shared" ref="M58" si="60">K58/D58</f>
        <v>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</row>
    <row r="59" spans="1:23" s="40" customFormat="1" ht="12.75" x14ac:dyDescent="0.2">
      <c r="A59" s="10"/>
      <c r="B59" s="11"/>
      <c r="C59" s="11"/>
      <c r="D59" s="13"/>
      <c r="E59" s="14"/>
      <c r="F59" s="13"/>
      <c r="G59" s="39"/>
      <c r="H59" s="42"/>
      <c r="I59" s="42"/>
      <c r="J59" s="42"/>
      <c r="K59" s="42"/>
      <c r="L59" s="42"/>
      <c r="M59" s="42"/>
      <c r="N59" s="39"/>
      <c r="O59" s="39"/>
      <c r="P59" s="39"/>
      <c r="Q59" s="39"/>
      <c r="R59" s="39"/>
      <c r="S59" s="39"/>
      <c r="T59" s="39"/>
      <c r="U59" s="39"/>
      <c r="V59" s="39"/>
      <c r="W59" s="39"/>
    </row>
    <row r="60" spans="1:23" s="40" customFormat="1" ht="12.75" x14ac:dyDescent="0.2">
      <c r="A60" s="10"/>
      <c r="B60" s="11"/>
      <c r="C60" s="11"/>
      <c r="D60" s="13"/>
      <c r="E60" s="14"/>
      <c r="F60" s="13"/>
      <c r="G60" s="39"/>
      <c r="H60" s="42"/>
      <c r="I60" s="42"/>
      <c r="J60" s="42"/>
      <c r="K60" s="42"/>
      <c r="L60" s="42"/>
      <c r="M60" s="42"/>
      <c r="N60" s="39"/>
      <c r="O60" s="39"/>
      <c r="P60" s="39"/>
      <c r="Q60" s="39"/>
      <c r="R60" s="39"/>
      <c r="S60" s="39"/>
      <c r="T60" s="39"/>
      <c r="U60" s="39"/>
      <c r="V60" s="39"/>
      <c r="W60" s="39"/>
    </row>
  </sheetData>
  <sheetProtection password="ABEA" sheet="1" objects="1" scenarios="1" formatCells="0" formatColumns="0" formatRows="0" sort="0"/>
  <mergeCells count="25">
    <mergeCell ref="F6:F7"/>
    <mergeCell ref="H5:M5"/>
    <mergeCell ref="H6:H7"/>
    <mergeCell ref="J6:J7"/>
    <mergeCell ref="K6:K7"/>
    <mergeCell ref="M6:M7"/>
    <mergeCell ref="G6:G7"/>
    <mergeCell ref="I6:I7"/>
    <mergeCell ref="L6:L7"/>
    <mergeCell ref="A2:M2"/>
    <mergeCell ref="A1:M1"/>
    <mergeCell ref="A3:M3"/>
    <mergeCell ref="A38:B38"/>
    <mergeCell ref="A46:B46"/>
    <mergeCell ref="A43:B43"/>
    <mergeCell ref="A11:B11"/>
    <mergeCell ref="A24:B24"/>
    <mergeCell ref="A31:B31"/>
    <mergeCell ref="A8:B8"/>
    <mergeCell ref="A4:M4"/>
    <mergeCell ref="A6:A7"/>
    <mergeCell ref="B6:B7"/>
    <mergeCell ref="E6:E7"/>
    <mergeCell ref="C6:C7"/>
    <mergeCell ref="D6:D7"/>
  </mergeCells>
  <pageMargins left="0.25" right="0.25" top="0.25" bottom="0.25" header="0.3" footer="0.3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Boutros</dc:creator>
  <cp:lastModifiedBy>Maria Aguilar</cp:lastModifiedBy>
  <cp:lastPrinted>2016-01-26T19:04:08Z</cp:lastPrinted>
  <dcterms:created xsi:type="dcterms:W3CDTF">2015-12-30T19:18:18Z</dcterms:created>
  <dcterms:modified xsi:type="dcterms:W3CDTF">2020-02-10T22:44:40Z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